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be33c0d5fe07fc7/Equine Bookings Accounts/"/>
    </mc:Choice>
  </mc:AlternateContent>
  <xr:revisionPtr revIDLastSave="0" documentId="8_{6C1B8986-5410-419F-8EC9-A878E364CC7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vent Info" sheetId="1" r:id="rId1"/>
    <sheet name="Transactions" sheetId="2" r:id="rId2"/>
    <sheet name="Invoice" sheetId="3" r:id="rId3"/>
    <sheet name="Statement" sheetId="4" r:id="rId4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20" i="4" s="1"/>
  <c r="R39" i="2"/>
  <c r="Q39" i="2"/>
  <c r="C14" i="4" s="1"/>
  <c r="C19" i="4" s="1"/>
  <c r="P39" i="2"/>
  <c r="O39" i="2"/>
  <c r="N39" i="2"/>
  <c r="M39" i="2"/>
  <c r="L39" i="2"/>
  <c r="C21" i="4" l="1"/>
</calcChain>
</file>

<file path=xl/sharedStrings.xml><?xml version="1.0" encoding="utf-8"?>
<sst xmlns="http://schemas.openxmlformats.org/spreadsheetml/2006/main" count="383" uniqueCount="168">
  <si>
    <t>INFO</t>
  </si>
  <si>
    <t>Title</t>
  </si>
  <si>
    <t>Date Opens</t>
  </si>
  <si>
    <t>Booking Closes</t>
  </si>
  <si>
    <t>Withdrawal Date</t>
  </si>
  <si>
    <t>Belvoir Hunt Pony Club Open &amp; Area 6 Winter Dressage League Competition 22nd October 2024</t>
  </si>
  <si>
    <t>22/10/2024 13:35:00</t>
  </si>
  <si>
    <t>19/10/2024 18:40:00</t>
  </si>
  <si>
    <t>18/10/2024 00:00:00</t>
  </si>
  <si>
    <t>POLICIES</t>
  </si>
  <si>
    <t>Refund</t>
  </si>
  <si>
    <t>Cancellation</t>
  </si>
  <si>
    <t>Full refund up until withdrawal date, after withdrawal date refund only if replaced from the wait list.</t>
  </si>
  <si>
    <t>In the unfortunate situation of the event having to cancel all entries will be refunded per class minus an admin fee (Booking fees are non refundable)</t>
  </si>
  <si>
    <t>ORGANISER</t>
  </si>
  <si>
    <t>Name</t>
  </si>
  <si>
    <t>Company</t>
  </si>
  <si>
    <t>Email</t>
  </si>
  <si>
    <t>Account Name</t>
  </si>
  <si>
    <t>Account Number</t>
  </si>
  <si>
    <t>Account Sort Code</t>
  </si>
  <si>
    <t>Katerina Savic</t>
  </si>
  <si>
    <t>Yes</t>
  </si>
  <si>
    <t>katerinasavic@btinternet.com</t>
  </si>
  <si>
    <t>Belvoir Hunt Branch of The Pony Club</t>
  </si>
  <si>
    <t>00084732</t>
  </si>
  <si>
    <t>40-52-40</t>
  </si>
  <si>
    <t>User Name</t>
  </si>
  <si>
    <t>Participant Name</t>
  </si>
  <si>
    <t>Horse Name</t>
  </si>
  <si>
    <t>Added</t>
  </si>
  <si>
    <t>Ticket Title</t>
  </si>
  <si>
    <t>Type</t>
  </si>
  <si>
    <t>Transaction Status</t>
  </si>
  <si>
    <t>Entry ID</t>
  </si>
  <si>
    <t>Entry Status</t>
  </si>
  <si>
    <t>Waitlist Status</t>
  </si>
  <si>
    <t>Order ID</t>
  </si>
  <si>
    <t>Spaces</t>
  </si>
  <si>
    <t>Ticket Price</t>
  </si>
  <si>
    <t>Medical Cover</t>
  </si>
  <si>
    <t>Discount</t>
  </si>
  <si>
    <t>Total</t>
  </si>
  <si>
    <t>Booking Fee</t>
  </si>
  <si>
    <t>Changes</t>
  </si>
  <si>
    <t>Sarah Batty</t>
  </si>
  <si>
    <t>Dun and Dusted</t>
  </si>
  <si>
    <t>2024-10-19 18:36:29</t>
  </si>
  <si>
    <t>Class 3</t>
  </si>
  <si>
    <t>Entry</t>
  </si>
  <si>
    <t>Paid</t>
  </si>
  <si>
    <t>Confirmed</t>
  </si>
  <si>
    <t>Charlotte Shatwell</t>
  </si>
  <si>
    <t>Jessica Shatwell</t>
  </si>
  <si>
    <t xml:space="preserve">Only Buster </t>
  </si>
  <si>
    <t>2024-10-19 17:25:30</t>
  </si>
  <si>
    <t>Class 2</t>
  </si>
  <si>
    <t>Sophie Shatwell</t>
  </si>
  <si>
    <t>Telynau Good As Gold</t>
  </si>
  <si>
    <t>jade maxwell</t>
  </si>
  <si>
    <t>Ayla Ward</t>
  </si>
  <si>
    <t>Sassy</t>
  </si>
  <si>
    <t>2024-10-19 17:09:43</t>
  </si>
  <si>
    <t>Class 1</t>
  </si>
  <si>
    <t>Suzy Lindup</t>
  </si>
  <si>
    <t xml:space="preserve">Nancy  Lindup </t>
  </si>
  <si>
    <t>Nico II</t>
  </si>
  <si>
    <t>2024-10-19 15:49:57</t>
  </si>
  <si>
    <t xml:space="preserve">Thomas Arkley </t>
  </si>
  <si>
    <t>Hayestown Lancer</t>
  </si>
  <si>
    <t>2024-10-19 09:56:24</t>
  </si>
  <si>
    <t>joanne smith</t>
  </si>
  <si>
    <t>Amelie Hyslop</t>
  </si>
  <si>
    <t>Clough Rae Hidden Rebel</t>
  </si>
  <si>
    <t>2024-10-18 19:32:43</t>
  </si>
  <si>
    <t>Class 4</t>
  </si>
  <si>
    <t>Jamie Holloway</t>
  </si>
  <si>
    <t xml:space="preserve">Charlotte  Holloway </t>
  </si>
  <si>
    <t xml:space="preserve">Tetcott Lancelot </t>
  </si>
  <si>
    <t>2024-10-17 09:39:11</t>
  </si>
  <si>
    <t>Roxanne Vickers</t>
  </si>
  <si>
    <t>Anabelle Vickers</t>
  </si>
  <si>
    <t>Spring Blossom</t>
  </si>
  <si>
    <t>2024-10-16 09:56:31</t>
  </si>
  <si>
    <t>Patricia Portor</t>
  </si>
  <si>
    <t>Imogen Pugh</t>
  </si>
  <si>
    <t>Ultimate Black</t>
  </si>
  <si>
    <t>2024-10-16 09:35:47</t>
  </si>
  <si>
    <t>Imogen  Pugh</t>
  </si>
  <si>
    <t>Buzz Lightyear</t>
  </si>
  <si>
    <t xml:space="preserve">Class 5 </t>
  </si>
  <si>
    <t>Charlotte Hollis</t>
  </si>
  <si>
    <t>Sophia Hollis</t>
  </si>
  <si>
    <t>Tallulah Belle</t>
  </si>
  <si>
    <t>2024-10-15 12:08:08</t>
  </si>
  <si>
    <t>Annandale Joseph</t>
  </si>
  <si>
    <t>Victoria Bignell</t>
  </si>
  <si>
    <t>Holly Bignell</t>
  </si>
  <si>
    <t>Redshaw Ruby</t>
  </si>
  <si>
    <t>2024-10-15 10:44:40</t>
  </si>
  <si>
    <t>Louise Davies</t>
  </si>
  <si>
    <t xml:space="preserve">Darcy  Keeley </t>
  </si>
  <si>
    <t>Bert</t>
  </si>
  <si>
    <t>2024-10-14 21:52:50</t>
  </si>
  <si>
    <t>Lilly Davies</t>
  </si>
  <si>
    <t>Killowen Victor</t>
  </si>
  <si>
    <t>Kim Black</t>
  </si>
  <si>
    <t>Grace  Black</t>
  </si>
  <si>
    <t>Jessie</t>
  </si>
  <si>
    <t>2024-10-12 11:56:45</t>
  </si>
  <si>
    <t xml:space="preserve">Pheasant </t>
  </si>
  <si>
    <t>Sophie White</t>
  </si>
  <si>
    <t>Cordelia White</t>
  </si>
  <si>
    <t>Navarone</t>
  </si>
  <si>
    <t>2024-10-11 22:09:10</t>
  </si>
  <si>
    <t xml:space="preserve">Poetry in Motion </t>
  </si>
  <si>
    <t xml:space="preserve">Class 6 </t>
  </si>
  <si>
    <t>Nicolle Bullas</t>
  </si>
  <si>
    <t>Lilly rose Platts</t>
  </si>
  <si>
    <t>Alfie moon</t>
  </si>
  <si>
    <t>2024-10-11 09:43:10</t>
  </si>
  <si>
    <t>Strawberry shortcake</t>
  </si>
  <si>
    <t>Felicity Hart</t>
  </si>
  <si>
    <t>Eva Hart</t>
  </si>
  <si>
    <t>Fronarth Tevez</t>
  </si>
  <si>
    <t>2024-10-08 18:13:46</t>
  </si>
  <si>
    <t>Charlotte Moseley</t>
  </si>
  <si>
    <t>Rosalind Moseley</t>
  </si>
  <si>
    <t>La Bernard</t>
  </si>
  <si>
    <t>2024-10-02 15:44:44</t>
  </si>
  <si>
    <t>Millie Davies</t>
  </si>
  <si>
    <t>Ivy Davies</t>
  </si>
  <si>
    <t>Genie</t>
  </si>
  <si>
    <t>2024-09-29 08:04:17</t>
  </si>
  <si>
    <t>Jennie Brownlow</t>
  </si>
  <si>
    <t>Eva Brownlow</t>
  </si>
  <si>
    <t>Dowdstown Emerald</t>
  </si>
  <si>
    <t>2024-09-24 20:10:09</t>
  </si>
  <si>
    <t>nicola bennett</t>
  </si>
  <si>
    <t>Poppy Bennett</t>
  </si>
  <si>
    <t>Little Black Beauty</t>
  </si>
  <si>
    <t>2024-09-24 09:04:12</t>
  </si>
  <si>
    <t>TOTALS</t>
  </si>
  <si>
    <t>Horse Events Ltd, Glebe Farm</t>
  </si>
  <si>
    <t>Grafton, Bampton</t>
  </si>
  <si>
    <t>OX18 2RY</t>
  </si>
  <si>
    <t>FOR</t>
  </si>
  <si>
    <t>INVOICE</t>
  </si>
  <si>
    <t>Invoice #</t>
  </si>
  <si>
    <t>WEB8160</t>
  </si>
  <si>
    <t>Date</t>
  </si>
  <si>
    <t>28/10/2024</t>
  </si>
  <si>
    <t>REFERENCE</t>
  </si>
  <si>
    <t>DESCRIPTION</t>
  </si>
  <si>
    <t>AMOUNT</t>
  </si>
  <si>
    <t>Administration fees Minimum charge</t>
  </si>
  <si>
    <t>Refund charges</t>
  </si>
  <si>
    <t>TOTAL</t>
  </si>
  <si>
    <t>Payment is due upon reciept of invoice if additional funds are to be transferred for final batch distribution the postal entry fee will be deducted from this amount.</t>
  </si>
  <si>
    <t>(Equine Bookings is the trading name for Horse Events which acts as the  agent between event organisers and the customers. Booking fees &amp; admin charges are inclusive of VAT - VAT NUMBER 210 704 069 )</t>
  </si>
  <si>
    <t>STATEMENT</t>
  </si>
  <si>
    <t>Statement #</t>
  </si>
  <si>
    <t>WEBS8160</t>
  </si>
  <si>
    <t>Online Entries &amp; Addon Sales</t>
  </si>
  <si>
    <t>Postal Entries</t>
  </si>
  <si>
    <t>Sub-Total</t>
  </si>
  <si>
    <t>Fees/Costs</t>
  </si>
  <si>
    <t>Thank you for using Equine Bookings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</si>
</sst>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0.00&quot;_);_(@_)"/>
    <numFmt numFmtId="165" formatCode="_(&quot;£&quot;* #,##0.00_);_(&quot;£&quot;* \(#,##0.00\);_(&quot;£&quot;* &quot;0.00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/>
    </xf>
    <xf numFmtId="165" fontId="1" fillId="2" borderId="0" xfId="0" applyNumberFormat="1" applyFont="1" applyFill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center"/>
    </xf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ransactionData" ref="A1:S39" totalsRowCount="1">
  <autoFilter ref="A1:S38" xr:uid="{00000000-0009-0000-0100-000001000000}"/>
  <sortState xmlns:xlrd2="http://schemas.microsoft.com/office/spreadsheetml/2017/richdata2" ref="A2:S38">
    <sortCondition ref="I1:I38"/>
  </sortState>
  <tableColumns count="19">
    <tableColumn id="1" xr3:uid="{00000000-0010-0000-0000-000001000000}" name="User Name"/>
    <tableColumn id="2" xr3:uid="{00000000-0010-0000-0000-000002000000}" name="Participant Name"/>
    <tableColumn id="3" xr3:uid="{00000000-0010-0000-0000-000003000000}" name="Horse Name"/>
    <tableColumn id="4" xr3:uid="{00000000-0010-0000-0000-000004000000}" name="Added"/>
    <tableColumn id="5" xr3:uid="{00000000-0010-0000-0000-000005000000}" name="Ticket Title"/>
    <tableColumn id="6" xr3:uid="{00000000-0010-0000-0000-000006000000}" name="Type"/>
    <tableColumn id="7" xr3:uid="{00000000-0010-0000-0000-000007000000}" name="Transaction Status"/>
    <tableColumn id="8" xr3:uid="{00000000-0010-0000-0000-000008000000}" name="Entry ID"/>
    <tableColumn id="9" xr3:uid="{00000000-0010-0000-0000-000009000000}" name="Entry Status"/>
    <tableColumn id="10" xr3:uid="{00000000-0010-0000-0000-00000A000000}" name="Waitlist Status"/>
    <tableColumn id="11" xr3:uid="{00000000-0010-0000-0000-00000B000000}" name="Order ID" totalsRowLabel="TOTALS"/>
    <tableColumn id="12" xr3:uid="{00000000-0010-0000-0000-00000C000000}" name="Spaces" totalsRowFunction="sum"/>
    <tableColumn id="13" xr3:uid="{00000000-0010-0000-0000-00000D000000}" name="Ticket Price" totalsRowFunction="sum"/>
    <tableColumn id="14" xr3:uid="{00000000-0010-0000-0000-00000E000000}" name="Medical Cover" totalsRowFunction="sum"/>
    <tableColumn id="15" xr3:uid="{00000000-0010-0000-0000-00000F000000}" name="Discount" totalsRowFunction="sum"/>
    <tableColumn id="16" xr3:uid="{00000000-0010-0000-0000-000010000000}" name="Refund" totalsRowFunction="sum"/>
    <tableColumn id="17" xr3:uid="{00000000-0010-0000-0000-000011000000}" name="Total" totalsRowFunction="sum"/>
    <tableColumn id="18" xr3:uid="{00000000-0010-0000-0000-000012000000}" name="Booking Fee" totalsRowFunction="sum"/>
    <tableColumn id="19" xr3:uid="{00000000-0010-0000-0000-000013000000}" name="Changes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24"/>
  <sheetViews>
    <sheetView workbookViewId="0">
      <selection activeCell="A19" sqref="A19"/>
    </sheetView>
  </sheetViews>
  <sheetFormatPr defaultRowHeight="15" x14ac:dyDescent="0.25"/>
  <cols>
    <col min="1" max="1" width="20" customWidth="1"/>
    <col min="2" max="2" width="62" customWidth="1"/>
  </cols>
  <sheetData>
    <row r="5" spans="1:2" ht="20.100000000000001" customHeight="1" x14ac:dyDescent="0.25">
      <c r="A5" s="13" t="s">
        <v>0</v>
      </c>
      <c r="B5" s="14"/>
    </row>
    <row r="7" spans="1:2" x14ac:dyDescent="0.25">
      <c r="A7" s="1" t="s">
        <v>1</v>
      </c>
      <c r="B7" t="s">
        <v>5</v>
      </c>
    </row>
    <row r="8" spans="1:2" x14ac:dyDescent="0.25">
      <c r="A8" s="1" t="s">
        <v>2</v>
      </c>
      <c r="B8" t="s">
        <v>6</v>
      </c>
    </row>
    <row r="9" spans="1:2" x14ac:dyDescent="0.25">
      <c r="A9" s="1" t="s">
        <v>3</v>
      </c>
      <c r="B9" t="s">
        <v>7</v>
      </c>
    </row>
    <row r="10" spans="1:2" x14ac:dyDescent="0.25">
      <c r="A10" s="1" t="s">
        <v>4</v>
      </c>
      <c r="B10" t="s">
        <v>8</v>
      </c>
    </row>
    <row r="12" spans="1:2" ht="20.100000000000001" customHeight="1" x14ac:dyDescent="0.25">
      <c r="A12" s="13" t="s">
        <v>9</v>
      </c>
      <c r="B12" s="14"/>
    </row>
    <row r="14" spans="1:2" ht="30" customHeight="1" x14ac:dyDescent="0.25">
      <c r="A14" s="12" t="s">
        <v>10</v>
      </c>
      <c r="B14" s="11" t="s">
        <v>12</v>
      </c>
    </row>
    <row r="15" spans="1:2" ht="30" customHeight="1" x14ac:dyDescent="0.25">
      <c r="A15" s="12" t="s">
        <v>11</v>
      </c>
      <c r="B15" s="11" t="s">
        <v>13</v>
      </c>
    </row>
    <row r="17" spans="1:2" ht="20.100000000000001" customHeight="1" x14ac:dyDescent="0.25">
      <c r="A17" s="13" t="s">
        <v>14</v>
      </c>
      <c r="B17" s="14"/>
    </row>
    <row r="19" spans="1:2" x14ac:dyDescent="0.25">
      <c r="A19" s="1" t="s">
        <v>15</v>
      </c>
      <c r="B19" t="s">
        <v>21</v>
      </c>
    </row>
    <row r="20" spans="1:2" x14ac:dyDescent="0.25">
      <c r="A20" s="1" t="s">
        <v>16</v>
      </c>
      <c r="B20" t="s">
        <v>22</v>
      </c>
    </row>
    <row r="21" spans="1:2" x14ac:dyDescent="0.25">
      <c r="A21" s="1" t="s">
        <v>17</v>
      </c>
      <c r="B21" t="s">
        <v>23</v>
      </c>
    </row>
    <row r="22" spans="1:2" x14ac:dyDescent="0.25">
      <c r="A22" s="1" t="s">
        <v>18</v>
      </c>
      <c r="B22" t="s">
        <v>24</v>
      </c>
    </row>
    <row r="23" spans="1:2" x14ac:dyDescent="0.25">
      <c r="A23" s="1" t="s">
        <v>19</v>
      </c>
      <c r="B23" t="s">
        <v>25</v>
      </c>
    </row>
    <row r="24" spans="1:2" x14ac:dyDescent="0.25">
      <c r="A24" s="1" t="s">
        <v>20</v>
      </c>
      <c r="B24" t="s">
        <v>26</v>
      </c>
    </row>
  </sheetData>
  <mergeCells count="3">
    <mergeCell ref="A5:B5"/>
    <mergeCell ref="A12:B12"/>
    <mergeCell ref="A17:B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"/>
  <sheetViews>
    <sheetView topLeftCell="G25" workbookViewId="0">
      <selection activeCell="X41" sqref="X41"/>
    </sheetView>
  </sheetViews>
  <sheetFormatPr defaultRowHeight="15" x14ac:dyDescent="0.25"/>
  <cols>
    <col min="1" max="1" width="22.28515625" bestFit="1" customWidth="1"/>
    <col min="2" max="2" width="24.7109375" bestFit="1" customWidth="1"/>
    <col min="3" max="3" width="28.140625" bestFit="1" customWidth="1"/>
    <col min="4" max="4" width="23.42578125" bestFit="1" customWidth="1"/>
    <col min="5" max="5" width="17.5703125" bestFit="1" customWidth="1"/>
    <col min="6" max="6" width="8.140625" bestFit="1" customWidth="1"/>
    <col min="7" max="7" width="24.5703125" bestFit="1" customWidth="1"/>
    <col min="8" max="8" width="12.85546875" bestFit="1" customWidth="1"/>
    <col min="9" max="9" width="17.5703125" bestFit="1" customWidth="1"/>
    <col min="10" max="10" width="21" bestFit="1" customWidth="1"/>
    <col min="11" max="11" width="12.85546875" bestFit="1" customWidth="1"/>
    <col min="12" max="12" width="10.42578125" bestFit="1" customWidth="1"/>
    <col min="13" max="13" width="17.5703125" style="10" bestFit="1" customWidth="1"/>
    <col min="14" max="14" width="18.7109375" style="10" bestFit="1" customWidth="1"/>
    <col min="15" max="17" width="12.85546875" style="10" bestFit="1" customWidth="1"/>
    <col min="18" max="18" width="16.28515625" style="10" bestFit="1" customWidth="1"/>
    <col min="19" max="19" width="11.5703125" style="11" bestFit="1" customWidth="1"/>
  </cols>
  <sheetData>
    <row r="1" spans="1:19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s="10" t="s">
        <v>39</v>
      </c>
      <c r="N1" s="10" t="s">
        <v>40</v>
      </c>
      <c r="O1" s="10" t="s">
        <v>41</v>
      </c>
      <c r="P1" s="10" t="s">
        <v>10</v>
      </c>
      <c r="Q1" s="10" t="s">
        <v>42</v>
      </c>
      <c r="R1" s="10" t="s">
        <v>43</v>
      </c>
      <c r="S1" s="11" t="s">
        <v>44</v>
      </c>
    </row>
    <row r="2" spans="1:19" x14ac:dyDescent="0.25">
      <c r="A2" t="s">
        <v>45</v>
      </c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>
        <v>140017</v>
      </c>
      <c r="I2" t="s">
        <v>51</v>
      </c>
      <c r="K2">
        <v>84179</v>
      </c>
      <c r="L2">
        <v>1</v>
      </c>
      <c r="M2" s="10">
        <v>13</v>
      </c>
      <c r="N2" s="10">
        <v>0</v>
      </c>
      <c r="O2" s="10">
        <v>0</v>
      </c>
      <c r="P2" s="10">
        <v>0</v>
      </c>
      <c r="Q2" s="10">
        <v>13</v>
      </c>
      <c r="R2" s="10">
        <v>1.45</v>
      </c>
    </row>
    <row r="3" spans="1:19" x14ac:dyDescent="0.25">
      <c r="A3" t="s">
        <v>52</v>
      </c>
      <c r="B3" t="s">
        <v>53</v>
      </c>
      <c r="C3" t="s">
        <v>54</v>
      </c>
      <c r="D3" t="s">
        <v>55</v>
      </c>
      <c r="E3" t="s">
        <v>56</v>
      </c>
      <c r="F3" t="s">
        <v>49</v>
      </c>
      <c r="G3" t="s">
        <v>50</v>
      </c>
      <c r="H3">
        <v>139996</v>
      </c>
      <c r="I3" t="s">
        <v>51</v>
      </c>
      <c r="K3">
        <v>84164</v>
      </c>
      <c r="L3">
        <v>1</v>
      </c>
      <c r="M3" s="10">
        <v>13</v>
      </c>
      <c r="N3" s="10">
        <v>0</v>
      </c>
      <c r="O3" s="10">
        <v>0</v>
      </c>
      <c r="P3" s="10">
        <v>0</v>
      </c>
      <c r="Q3" s="10">
        <v>13</v>
      </c>
      <c r="R3" s="10">
        <v>1.45</v>
      </c>
    </row>
    <row r="4" spans="1:19" x14ac:dyDescent="0.25">
      <c r="A4" t="s">
        <v>52</v>
      </c>
      <c r="B4" t="s">
        <v>57</v>
      </c>
      <c r="C4" t="s">
        <v>58</v>
      </c>
      <c r="D4" t="s">
        <v>55</v>
      </c>
      <c r="E4" t="s">
        <v>56</v>
      </c>
      <c r="F4" t="s">
        <v>49</v>
      </c>
      <c r="G4" t="s">
        <v>50</v>
      </c>
      <c r="H4">
        <v>139997</v>
      </c>
      <c r="I4" t="s">
        <v>51</v>
      </c>
      <c r="K4">
        <v>84164</v>
      </c>
      <c r="L4">
        <v>1</v>
      </c>
      <c r="M4" s="10">
        <v>13</v>
      </c>
      <c r="N4" s="10">
        <v>0</v>
      </c>
      <c r="O4" s="10">
        <v>0</v>
      </c>
      <c r="P4" s="10">
        <v>0</v>
      </c>
      <c r="Q4" s="10">
        <v>13</v>
      </c>
      <c r="R4" s="10">
        <v>1.45</v>
      </c>
    </row>
    <row r="5" spans="1:19" x14ac:dyDescent="0.25">
      <c r="A5" t="s">
        <v>59</v>
      </c>
      <c r="B5" t="s">
        <v>60</v>
      </c>
      <c r="C5" t="s">
        <v>61</v>
      </c>
      <c r="D5" t="s">
        <v>62</v>
      </c>
      <c r="E5" t="s">
        <v>63</v>
      </c>
      <c r="F5" t="s">
        <v>49</v>
      </c>
      <c r="G5" t="s">
        <v>50</v>
      </c>
      <c r="H5">
        <v>139988</v>
      </c>
      <c r="I5" t="s">
        <v>51</v>
      </c>
      <c r="K5">
        <v>84158</v>
      </c>
      <c r="L5">
        <v>1</v>
      </c>
      <c r="M5" s="10">
        <v>13</v>
      </c>
      <c r="N5" s="10">
        <v>0</v>
      </c>
      <c r="O5" s="10">
        <v>0</v>
      </c>
      <c r="P5" s="10">
        <v>0</v>
      </c>
      <c r="Q5" s="10">
        <v>13</v>
      </c>
      <c r="R5" s="10">
        <v>1.45</v>
      </c>
    </row>
    <row r="6" spans="1:19" x14ac:dyDescent="0.25">
      <c r="A6" t="s">
        <v>64</v>
      </c>
      <c r="B6" t="s">
        <v>65</v>
      </c>
      <c r="C6" t="s">
        <v>66</v>
      </c>
      <c r="D6" t="s">
        <v>67</v>
      </c>
      <c r="E6" t="s">
        <v>56</v>
      </c>
      <c r="F6" t="s">
        <v>49</v>
      </c>
      <c r="G6" t="s">
        <v>50</v>
      </c>
      <c r="H6">
        <v>139965</v>
      </c>
      <c r="I6" t="s">
        <v>51</v>
      </c>
      <c r="K6">
        <v>84143</v>
      </c>
      <c r="L6">
        <v>1</v>
      </c>
      <c r="M6" s="10">
        <v>12</v>
      </c>
      <c r="N6" s="10">
        <v>0</v>
      </c>
      <c r="O6" s="10">
        <v>0</v>
      </c>
      <c r="P6" s="10">
        <v>0</v>
      </c>
      <c r="Q6" s="10">
        <v>12</v>
      </c>
      <c r="R6" s="10">
        <v>1</v>
      </c>
    </row>
    <row r="7" spans="1:19" x14ac:dyDescent="0.25">
      <c r="A7" t="s">
        <v>21</v>
      </c>
      <c r="B7" t="s">
        <v>68</v>
      </c>
      <c r="C7" t="s">
        <v>69</v>
      </c>
      <c r="D7" t="s">
        <v>70</v>
      </c>
      <c r="E7" t="s">
        <v>48</v>
      </c>
      <c r="F7" t="s">
        <v>49</v>
      </c>
      <c r="G7" t="s">
        <v>50</v>
      </c>
      <c r="H7">
        <v>139884</v>
      </c>
      <c r="I7" t="s">
        <v>51</v>
      </c>
      <c r="K7">
        <v>84094</v>
      </c>
      <c r="L7">
        <v>1</v>
      </c>
      <c r="M7" s="10">
        <v>12</v>
      </c>
      <c r="N7" s="10">
        <v>0</v>
      </c>
      <c r="O7" s="10">
        <v>0</v>
      </c>
      <c r="P7" s="10">
        <v>0</v>
      </c>
      <c r="Q7" s="10">
        <v>12</v>
      </c>
      <c r="R7" s="10">
        <v>1</v>
      </c>
    </row>
    <row r="8" spans="1:19" x14ac:dyDescent="0.25">
      <c r="A8" t="s">
        <v>71</v>
      </c>
      <c r="B8" t="s">
        <v>72</v>
      </c>
      <c r="C8" t="s">
        <v>73</v>
      </c>
      <c r="D8" t="s">
        <v>74</v>
      </c>
      <c r="E8" t="s">
        <v>48</v>
      </c>
      <c r="F8" t="s">
        <v>49</v>
      </c>
      <c r="G8" t="s">
        <v>50</v>
      </c>
      <c r="H8">
        <v>139715</v>
      </c>
      <c r="I8" t="s">
        <v>51</v>
      </c>
      <c r="K8">
        <v>83995</v>
      </c>
      <c r="L8">
        <v>1</v>
      </c>
      <c r="M8" s="10">
        <v>13</v>
      </c>
      <c r="N8" s="10">
        <v>0</v>
      </c>
      <c r="O8" s="10">
        <v>0</v>
      </c>
      <c r="P8" s="10">
        <v>0</v>
      </c>
      <c r="Q8" s="10">
        <v>13</v>
      </c>
      <c r="R8" s="10">
        <v>1.45</v>
      </c>
    </row>
    <row r="9" spans="1:19" x14ac:dyDescent="0.25">
      <c r="A9" t="s">
        <v>71</v>
      </c>
      <c r="B9" t="s">
        <v>72</v>
      </c>
      <c r="C9" t="s">
        <v>73</v>
      </c>
      <c r="D9" t="s">
        <v>74</v>
      </c>
      <c r="E9" t="s">
        <v>75</v>
      </c>
      <c r="F9" t="s">
        <v>49</v>
      </c>
      <c r="G9" t="s">
        <v>50</v>
      </c>
      <c r="H9">
        <v>139716</v>
      </c>
      <c r="I9" t="s">
        <v>51</v>
      </c>
      <c r="K9">
        <v>83995</v>
      </c>
      <c r="L9">
        <v>1</v>
      </c>
      <c r="M9" s="10">
        <v>13</v>
      </c>
      <c r="N9" s="10">
        <v>0</v>
      </c>
      <c r="O9" s="10">
        <v>0</v>
      </c>
      <c r="P9" s="10">
        <v>0</v>
      </c>
      <c r="Q9" s="10">
        <v>13</v>
      </c>
      <c r="R9" s="10">
        <v>1.45</v>
      </c>
    </row>
    <row r="10" spans="1:19" x14ac:dyDescent="0.25">
      <c r="A10" t="s">
        <v>76</v>
      </c>
      <c r="B10" t="s">
        <v>77</v>
      </c>
      <c r="C10" t="s">
        <v>78</v>
      </c>
      <c r="D10" t="s">
        <v>79</v>
      </c>
      <c r="E10" t="s">
        <v>63</v>
      </c>
      <c r="F10" t="s">
        <v>49</v>
      </c>
      <c r="G10" t="s">
        <v>50</v>
      </c>
      <c r="H10">
        <v>139095</v>
      </c>
      <c r="I10" t="s">
        <v>51</v>
      </c>
      <c r="K10">
        <v>83646</v>
      </c>
      <c r="L10">
        <v>1</v>
      </c>
      <c r="M10" s="10">
        <v>13</v>
      </c>
      <c r="N10" s="10">
        <v>0</v>
      </c>
      <c r="O10" s="10">
        <v>0</v>
      </c>
      <c r="P10" s="10">
        <v>0</v>
      </c>
      <c r="Q10" s="10">
        <v>13</v>
      </c>
      <c r="R10" s="10">
        <v>1.45</v>
      </c>
    </row>
    <row r="11" spans="1:19" x14ac:dyDescent="0.25">
      <c r="A11" t="s">
        <v>80</v>
      </c>
      <c r="B11" t="s">
        <v>81</v>
      </c>
      <c r="C11" t="s">
        <v>82</v>
      </c>
      <c r="D11" t="s">
        <v>83</v>
      </c>
      <c r="E11" t="s">
        <v>63</v>
      </c>
      <c r="F11" t="s">
        <v>49</v>
      </c>
      <c r="G11" t="s">
        <v>50</v>
      </c>
      <c r="H11">
        <v>138596</v>
      </c>
      <c r="I11" t="s">
        <v>51</v>
      </c>
      <c r="K11">
        <v>83319</v>
      </c>
      <c r="L11">
        <v>1</v>
      </c>
      <c r="M11" s="10">
        <v>13</v>
      </c>
      <c r="N11" s="10">
        <v>0</v>
      </c>
      <c r="O11" s="10">
        <v>0</v>
      </c>
      <c r="P11" s="10">
        <v>0</v>
      </c>
      <c r="Q11" s="10">
        <v>13</v>
      </c>
      <c r="R11" s="10">
        <v>1.45</v>
      </c>
    </row>
    <row r="12" spans="1:19" x14ac:dyDescent="0.25">
      <c r="A12" t="s">
        <v>84</v>
      </c>
      <c r="B12" t="s">
        <v>85</v>
      </c>
      <c r="C12" t="s">
        <v>86</v>
      </c>
      <c r="D12" t="s">
        <v>87</v>
      </c>
      <c r="E12" t="s">
        <v>75</v>
      </c>
      <c r="F12" t="s">
        <v>49</v>
      </c>
      <c r="G12" t="s">
        <v>50</v>
      </c>
      <c r="H12">
        <v>138576</v>
      </c>
      <c r="I12" t="s">
        <v>51</v>
      </c>
      <c r="K12">
        <v>83310</v>
      </c>
      <c r="L12">
        <v>1</v>
      </c>
      <c r="M12" s="10">
        <v>12</v>
      </c>
      <c r="N12" s="10">
        <v>0</v>
      </c>
      <c r="O12" s="10">
        <v>0</v>
      </c>
      <c r="P12" s="10">
        <v>0</v>
      </c>
      <c r="Q12" s="10">
        <v>12</v>
      </c>
      <c r="R12" s="10">
        <v>1</v>
      </c>
    </row>
    <row r="13" spans="1:19" x14ac:dyDescent="0.25">
      <c r="A13" t="s">
        <v>84</v>
      </c>
      <c r="B13" t="s">
        <v>88</v>
      </c>
      <c r="C13" t="s">
        <v>89</v>
      </c>
      <c r="D13" t="s">
        <v>87</v>
      </c>
      <c r="E13" t="s">
        <v>90</v>
      </c>
      <c r="F13" t="s">
        <v>49</v>
      </c>
      <c r="G13" t="s">
        <v>50</v>
      </c>
      <c r="H13">
        <v>138577</v>
      </c>
      <c r="I13" t="s">
        <v>51</v>
      </c>
      <c r="K13">
        <v>83310</v>
      </c>
      <c r="L13">
        <v>1</v>
      </c>
      <c r="M13" s="10">
        <v>12</v>
      </c>
      <c r="N13" s="10">
        <v>0</v>
      </c>
      <c r="O13" s="10">
        <v>0</v>
      </c>
      <c r="P13" s="10">
        <v>0</v>
      </c>
      <c r="Q13" s="10">
        <v>12</v>
      </c>
      <c r="R13" s="10">
        <v>1</v>
      </c>
    </row>
    <row r="14" spans="1:19" x14ac:dyDescent="0.25">
      <c r="A14" t="s">
        <v>91</v>
      </c>
      <c r="B14" t="s">
        <v>92</v>
      </c>
      <c r="C14" t="s">
        <v>93</v>
      </c>
      <c r="D14" t="s">
        <v>94</v>
      </c>
      <c r="E14" t="s">
        <v>63</v>
      </c>
      <c r="F14" t="s">
        <v>49</v>
      </c>
      <c r="G14" t="s">
        <v>50</v>
      </c>
      <c r="H14">
        <v>138188</v>
      </c>
      <c r="I14" t="s">
        <v>51</v>
      </c>
      <c r="K14">
        <v>83075</v>
      </c>
      <c r="L14">
        <v>1</v>
      </c>
      <c r="M14" s="10">
        <v>13</v>
      </c>
      <c r="N14" s="10">
        <v>0</v>
      </c>
      <c r="O14" s="10">
        <v>0</v>
      </c>
      <c r="P14" s="10">
        <v>0</v>
      </c>
      <c r="Q14" s="10">
        <v>13</v>
      </c>
      <c r="R14" s="10">
        <v>1.45</v>
      </c>
    </row>
    <row r="15" spans="1:19" x14ac:dyDescent="0.25">
      <c r="A15" t="s">
        <v>91</v>
      </c>
      <c r="B15" t="s">
        <v>92</v>
      </c>
      <c r="C15" t="s">
        <v>93</v>
      </c>
      <c r="D15" t="s">
        <v>94</v>
      </c>
      <c r="E15" t="s">
        <v>56</v>
      </c>
      <c r="F15" t="s">
        <v>49</v>
      </c>
      <c r="G15" t="s">
        <v>50</v>
      </c>
      <c r="H15">
        <v>138189</v>
      </c>
      <c r="I15" t="s">
        <v>51</v>
      </c>
      <c r="K15">
        <v>83075</v>
      </c>
      <c r="L15">
        <v>1</v>
      </c>
      <c r="M15" s="10">
        <v>13</v>
      </c>
      <c r="N15" s="10">
        <v>0</v>
      </c>
      <c r="O15" s="10">
        <v>0</v>
      </c>
      <c r="P15" s="10">
        <v>0</v>
      </c>
      <c r="Q15" s="10">
        <v>13</v>
      </c>
      <c r="R15" s="10">
        <v>1.45</v>
      </c>
    </row>
    <row r="16" spans="1:19" x14ac:dyDescent="0.25">
      <c r="A16" t="s">
        <v>91</v>
      </c>
      <c r="B16" t="s">
        <v>92</v>
      </c>
      <c r="C16" t="s">
        <v>95</v>
      </c>
      <c r="D16" t="s">
        <v>94</v>
      </c>
      <c r="E16" t="s">
        <v>56</v>
      </c>
      <c r="F16" t="s">
        <v>49</v>
      </c>
      <c r="G16" t="s">
        <v>50</v>
      </c>
      <c r="H16">
        <v>138190</v>
      </c>
      <c r="I16" t="s">
        <v>51</v>
      </c>
      <c r="K16">
        <v>83075</v>
      </c>
      <c r="L16">
        <v>1</v>
      </c>
      <c r="M16" s="10">
        <v>13</v>
      </c>
      <c r="N16" s="10">
        <v>0</v>
      </c>
      <c r="O16" s="10">
        <v>0</v>
      </c>
      <c r="P16" s="10">
        <v>0</v>
      </c>
      <c r="Q16" s="10">
        <v>13</v>
      </c>
      <c r="R16" s="10">
        <v>1.45</v>
      </c>
    </row>
    <row r="17" spans="1:18" x14ac:dyDescent="0.25">
      <c r="A17" t="s">
        <v>91</v>
      </c>
      <c r="B17" t="s">
        <v>92</v>
      </c>
      <c r="C17" t="s">
        <v>95</v>
      </c>
      <c r="D17" t="s">
        <v>94</v>
      </c>
      <c r="E17" t="s">
        <v>48</v>
      </c>
      <c r="F17" t="s">
        <v>49</v>
      </c>
      <c r="G17" t="s">
        <v>50</v>
      </c>
      <c r="H17">
        <v>138191</v>
      </c>
      <c r="I17" t="s">
        <v>51</v>
      </c>
      <c r="K17">
        <v>83075</v>
      </c>
      <c r="L17">
        <v>1</v>
      </c>
      <c r="M17" s="10">
        <v>13</v>
      </c>
      <c r="N17" s="10">
        <v>0</v>
      </c>
      <c r="O17" s="10">
        <v>0</v>
      </c>
      <c r="P17" s="10">
        <v>0</v>
      </c>
      <c r="Q17" s="10">
        <v>13</v>
      </c>
      <c r="R17" s="10">
        <v>1.45</v>
      </c>
    </row>
    <row r="18" spans="1:18" x14ac:dyDescent="0.25">
      <c r="A18" t="s">
        <v>96</v>
      </c>
      <c r="B18" t="s">
        <v>97</v>
      </c>
      <c r="C18" t="s">
        <v>98</v>
      </c>
      <c r="D18" t="s">
        <v>99</v>
      </c>
      <c r="E18" t="s">
        <v>75</v>
      </c>
      <c r="F18" t="s">
        <v>49</v>
      </c>
      <c r="G18" t="s">
        <v>50</v>
      </c>
      <c r="H18">
        <v>138161</v>
      </c>
      <c r="I18" t="s">
        <v>51</v>
      </c>
      <c r="K18">
        <v>83055</v>
      </c>
      <c r="L18">
        <v>1</v>
      </c>
      <c r="M18" s="10">
        <v>13</v>
      </c>
      <c r="N18" s="10">
        <v>0</v>
      </c>
      <c r="O18" s="10">
        <v>0</v>
      </c>
      <c r="P18" s="10">
        <v>0</v>
      </c>
      <c r="Q18" s="10">
        <v>13</v>
      </c>
      <c r="R18" s="10">
        <v>1.45</v>
      </c>
    </row>
    <row r="19" spans="1:18" x14ac:dyDescent="0.25">
      <c r="A19" t="s">
        <v>96</v>
      </c>
      <c r="B19" t="s">
        <v>97</v>
      </c>
      <c r="C19" t="s">
        <v>98</v>
      </c>
      <c r="D19" t="s">
        <v>99</v>
      </c>
      <c r="E19" t="s">
        <v>90</v>
      </c>
      <c r="F19" t="s">
        <v>49</v>
      </c>
      <c r="G19" t="s">
        <v>50</v>
      </c>
      <c r="H19">
        <v>138162</v>
      </c>
      <c r="I19" t="s">
        <v>51</v>
      </c>
      <c r="K19">
        <v>83055</v>
      </c>
      <c r="L19">
        <v>1</v>
      </c>
      <c r="M19" s="10">
        <v>13</v>
      </c>
      <c r="N19" s="10">
        <v>0</v>
      </c>
      <c r="O19" s="10">
        <v>0</v>
      </c>
      <c r="P19" s="10">
        <v>0</v>
      </c>
      <c r="Q19" s="10">
        <v>13</v>
      </c>
      <c r="R19" s="10">
        <v>1.45</v>
      </c>
    </row>
    <row r="20" spans="1:18" x14ac:dyDescent="0.25">
      <c r="A20" t="s">
        <v>100</v>
      </c>
      <c r="B20" t="s">
        <v>101</v>
      </c>
      <c r="C20" t="s">
        <v>102</v>
      </c>
      <c r="D20" t="s">
        <v>103</v>
      </c>
      <c r="E20" t="s">
        <v>56</v>
      </c>
      <c r="F20" t="s">
        <v>49</v>
      </c>
      <c r="G20" t="s">
        <v>50</v>
      </c>
      <c r="H20">
        <v>138006</v>
      </c>
      <c r="I20" t="s">
        <v>51</v>
      </c>
      <c r="K20">
        <v>82959</v>
      </c>
      <c r="L20">
        <v>1</v>
      </c>
      <c r="M20" s="10">
        <v>13</v>
      </c>
      <c r="N20" s="10">
        <v>0</v>
      </c>
      <c r="O20" s="10">
        <v>0</v>
      </c>
      <c r="P20" s="10">
        <v>0</v>
      </c>
      <c r="Q20" s="10">
        <v>13</v>
      </c>
      <c r="R20" s="10">
        <v>1.45</v>
      </c>
    </row>
    <row r="21" spans="1:18" x14ac:dyDescent="0.25">
      <c r="A21" t="s">
        <v>100</v>
      </c>
      <c r="B21" t="s">
        <v>104</v>
      </c>
      <c r="C21" t="s">
        <v>105</v>
      </c>
      <c r="D21" t="s">
        <v>103</v>
      </c>
      <c r="E21" t="s">
        <v>75</v>
      </c>
      <c r="F21" t="s">
        <v>49</v>
      </c>
      <c r="G21" t="s">
        <v>50</v>
      </c>
      <c r="H21">
        <v>138007</v>
      </c>
      <c r="I21" t="s">
        <v>51</v>
      </c>
      <c r="K21">
        <v>82959</v>
      </c>
      <c r="L21">
        <v>1</v>
      </c>
      <c r="M21" s="10">
        <v>13</v>
      </c>
      <c r="N21" s="10">
        <v>0</v>
      </c>
      <c r="O21" s="10">
        <v>0</v>
      </c>
      <c r="P21" s="10">
        <v>0</v>
      </c>
      <c r="Q21" s="10">
        <v>13</v>
      </c>
      <c r="R21" s="10">
        <v>1.45</v>
      </c>
    </row>
    <row r="22" spans="1:18" x14ac:dyDescent="0.25">
      <c r="A22" t="s">
        <v>100</v>
      </c>
      <c r="B22" t="s">
        <v>104</v>
      </c>
      <c r="C22" t="s">
        <v>105</v>
      </c>
      <c r="D22" t="s">
        <v>103</v>
      </c>
      <c r="E22" t="s">
        <v>90</v>
      </c>
      <c r="F22" t="s">
        <v>49</v>
      </c>
      <c r="G22" t="s">
        <v>50</v>
      </c>
      <c r="H22">
        <v>138008</v>
      </c>
      <c r="I22" t="s">
        <v>51</v>
      </c>
      <c r="K22">
        <v>82959</v>
      </c>
      <c r="L22">
        <v>1</v>
      </c>
      <c r="M22" s="10">
        <v>13</v>
      </c>
      <c r="N22" s="10">
        <v>0</v>
      </c>
      <c r="O22" s="10">
        <v>0</v>
      </c>
      <c r="P22" s="10">
        <v>0</v>
      </c>
      <c r="Q22" s="10">
        <v>13</v>
      </c>
      <c r="R22" s="10">
        <v>1.45</v>
      </c>
    </row>
    <row r="23" spans="1:18" x14ac:dyDescent="0.25">
      <c r="A23" t="s">
        <v>106</v>
      </c>
      <c r="B23" t="s">
        <v>107</v>
      </c>
      <c r="C23" t="s">
        <v>108</v>
      </c>
      <c r="D23" t="s">
        <v>109</v>
      </c>
      <c r="E23" t="s">
        <v>63</v>
      </c>
      <c r="F23" t="s">
        <v>49</v>
      </c>
      <c r="G23" t="s">
        <v>50</v>
      </c>
      <c r="H23">
        <v>136857</v>
      </c>
      <c r="I23" t="s">
        <v>51</v>
      </c>
      <c r="K23">
        <v>82229</v>
      </c>
      <c r="L23">
        <v>1</v>
      </c>
      <c r="M23" s="10">
        <v>13</v>
      </c>
      <c r="N23" s="10">
        <v>0</v>
      </c>
      <c r="O23" s="10">
        <v>0</v>
      </c>
      <c r="P23" s="10">
        <v>0</v>
      </c>
      <c r="Q23" s="10">
        <v>13</v>
      </c>
      <c r="R23" s="10">
        <v>1.45</v>
      </c>
    </row>
    <row r="24" spans="1:18" x14ac:dyDescent="0.25">
      <c r="A24" t="s">
        <v>106</v>
      </c>
      <c r="B24" t="s">
        <v>107</v>
      </c>
      <c r="C24" t="s">
        <v>110</v>
      </c>
      <c r="D24" t="s">
        <v>109</v>
      </c>
      <c r="E24" t="s">
        <v>63</v>
      </c>
      <c r="F24" t="s">
        <v>49</v>
      </c>
      <c r="G24" t="s">
        <v>50</v>
      </c>
      <c r="H24">
        <v>136858</v>
      </c>
      <c r="I24" t="s">
        <v>51</v>
      </c>
      <c r="K24">
        <v>82229</v>
      </c>
      <c r="L24">
        <v>1</v>
      </c>
      <c r="M24" s="10">
        <v>13</v>
      </c>
      <c r="N24" s="10">
        <v>0</v>
      </c>
      <c r="O24" s="10">
        <v>0</v>
      </c>
      <c r="P24" s="10">
        <v>0</v>
      </c>
      <c r="Q24" s="10">
        <v>13</v>
      </c>
      <c r="R24" s="10">
        <v>1.45</v>
      </c>
    </row>
    <row r="25" spans="1:18" x14ac:dyDescent="0.25">
      <c r="A25" t="s">
        <v>106</v>
      </c>
      <c r="B25" t="s">
        <v>107</v>
      </c>
      <c r="C25" t="s">
        <v>108</v>
      </c>
      <c r="D25" t="s">
        <v>109</v>
      </c>
      <c r="E25" t="s">
        <v>56</v>
      </c>
      <c r="F25" t="s">
        <v>49</v>
      </c>
      <c r="G25" t="s">
        <v>50</v>
      </c>
      <c r="H25">
        <v>136859</v>
      </c>
      <c r="I25" t="s">
        <v>51</v>
      </c>
      <c r="K25">
        <v>82229</v>
      </c>
      <c r="L25">
        <v>1</v>
      </c>
      <c r="M25" s="10">
        <v>13</v>
      </c>
      <c r="N25" s="10">
        <v>0</v>
      </c>
      <c r="O25" s="10">
        <v>0</v>
      </c>
      <c r="P25" s="10">
        <v>0</v>
      </c>
      <c r="Q25" s="10">
        <v>13</v>
      </c>
      <c r="R25" s="10">
        <v>1.45</v>
      </c>
    </row>
    <row r="26" spans="1:18" x14ac:dyDescent="0.25">
      <c r="A26" t="s">
        <v>106</v>
      </c>
      <c r="B26" t="s">
        <v>107</v>
      </c>
      <c r="C26" t="s">
        <v>110</v>
      </c>
      <c r="D26" t="s">
        <v>109</v>
      </c>
      <c r="E26" t="s">
        <v>56</v>
      </c>
      <c r="F26" t="s">
        <v>49</v>
      </c>
      <c r="G26" t="s">
        <v>50</v>
      </c>
      <c r="H26">
        <v>136860</v>
      </c>
      <c r="I26" t="s">
        <v>51</v>
      </c>
      <c r="K26">
        <v>82229</v>
      </c>
      <c r="L26">
        <v>1</v>
      </c>
      <c r="M26" s="10">
        <v>13</v>
      </c>
      <c r="N26" s="10">
        <v>0</v>
      </c>
      <c r="O26" s="10">
        <v>0</v>
      </c>
      <c r="P26" s="10">
        <v>0</v>
      </c>
      <c r="Q26" s="10">
        <v>13</v>
      </c>
      <c r="R26" s="10">
        <v>1.45</v>
      </c>
    </row>
    <row r="27" spans="1:18" x14ac:dyDescent="0.25">
      <c r="A27" t="s">
        <v>111</v>
      </c>
      <c r="B27" t="s">
        <v>112</v>
      </c>
      <c r="C27" t="s">
        <v>113</v>
      </c>
      <c r="D27" t="s">
        <v>114</v>
      </c>
      <c r="E27" t="s">
        <v>75</v>
      </c>
      <c r="F27" t="s">
        <v>49</v>
      </c>
      <c r="G27" t="s">
        <v>50</v>
      </c>
      <c r="H27">
        <v>136761</v>
      </c>
      <c r="I27" t="s">
        <v>51</v>
      </c>
      <c r="K27">
        <v>82174</v>
      </c>
      <c r="L27">
        <v>1</v>
      </c>
      <c r="M27" s="10">
        <v>13</v>
      </c>
      <c r="N27" s="10">
        <v>0</v>
      </c>
      <c r="O27" s="10">
        <v>0</v>
      </c>
      <c r="P27" s="10">
        <v>0</v>
      </c>
      <c r="Q27" s="10">
        <v>13</v>
      </c>
      <c r="R27" s="10">
        <v>1.45</v>
      </c>
    </row>
    <row r="28" spans="1:18" x14ac:dyDescent="0.25">
      <c r="A28" t="s">
        <v>111</v>
      </c>
      <c r="B28" t="s">
        <v>112</v>
      </c>
      <c r="C28" t="s">
        <v>113</v>
      </c>
      <c r="D28" t="s">
        <v>114</v>
      </c>
      <c r="E28" t="s">
        <v>90</v>
      </c>
      <c r="F28" t="s">
        <v>49</v>
      </c>
      <c r="G28" t="s">
        <v>50</v>
      </c>
      <c r="H28">
        <v>136762</v>
      </c>
      <c r="I28" t="s">
        <v>51</v>
      </c>
      <c r="K28">
        <v>82174</v>
      </c>
      <c r="L28">
        <v>1</v>
      </c>
      <c r="M28" s="10">
        <v>13</v>
      </c>
      <c r="N28" s="10">
        <v>0</v>
      </c>
      <c r="O28" s="10">
        <v>0</v>
      </c>
      <c r="P28" s="10">
        <v>0</v>
      </c>
      <c r="Q28" s="10">
        <v>13</v>
      </c>
      <c r="R28" s="10">
        <v>1.45</v>
      </c>
    </row>
    <row r="29" spans="1:18" x14ac:dyDescent="0.25">
      <c r="A29" t="s">
        <v>111</v>
      </c>
      <c r="B29" t="s">
        <v>112</v>
      </c>
      <c r="C29" t="s">
        <v>115</v>
      </c>
      <c r="D29" t="s">
        <v>114</v>
      </c>
      <c r="E29" t="s">
        <v>90</v>
      </c>
      <c r="F29" t="s">
        <v>49</v>
      </c>
      <c r="G29" t="s">
        <v>50</v>
      </c>
      <c r="H29">
        <v>136763</v>
      </c>
      <c r="I29" t="s">
        <v>51</v>
      </c>
      <c r="K29">
        <v>82174</v>
      </c>
      <c r="L29">
        <v>1</v>
      </c>
      <c r="M29" s="10">
        <v>13</v>
      </c>
      <c r="N29" s="10">
        <v>0</v>
      </c>
      <c r="O29" s="10">
        <v>0</v>
      </c>
      <c r="P29" s="10">
        <v>0</v>
      </c>
      <c r="Q29" s="10">
        <v>13</v>
      </c>
      <c r="R29" s="10">
        <v>1.45</v>
      </c>
    </row>
    <row r="30" spans="1:18" x14ac:dyDescent="0.25">
      <c r="A30" t="s">
        <v>111</v>
      </c>
      <c r="B30" t="s">
        <v>112</v>
      </c>
      <c r="C30" t="s">
        <v>115</v>
      </c>
      <c r="D30" t="s">
        <v>114</v>
      </c>
      <c r="E30" t="s">
        <v>116</v>
      </c>
      <c r="F30" t="s">
        <v>49</v>
      </c>
      <c r="G30" t="s">
        <v>50</v>
      </c>
      <c r="H30">
        <v>136764</v>
      </c>
      <c r="I30" t="s">
        <v>51</v>
      </c>
      <c r="K30">
        <v>82174</v>
      </c>
      <c r="L30">
        <v>1</v>
      </c>
      <c r="M30" s="10">
        <v>13</v>
      </c>
      <c r="N30" s="10">
        <v>0</v>
      </c>
      <c r="O30" s="10">
        <v>0</v>
      </c>
      <c r="P30" s="10">
        <v>0</v>
      </c>
      <c r="Q30" s="10">
        <v>13</v>
      </c>
      <c r="R30" s="10">
        <v>1.45</v>
      </c>
    </row>
    <row r="31" spans="1:18" x14ac:dyDescent="0.25">
      <c r="A31" t="s">
        <v>117</v>
      </c>
      <c r="B31" t="s">
        <v>118</v>
      </c>
      <c r="C31" t="s">
        <v>119</v>
      </c>
      <c r="D31" t="s">
        <v>120</v>
      </c>
      <c r="E31" t="s">
        <v>63</v>
      </c>
      <c r="F31" t="s">
        <v>49</v>
      </c>
      <c r="G31" t="s">
        <v>50</v>
      </c>
      <c r="H31">
        <v>136447</v>
      </c>
      <c r="I31" t="s">
        <v>51</v>
      </c>
      <c r="K31">
        <v>82004</v>
      </c>
      <c r="L31">
        <v>1</v>
      </c>
      <c r="M31" s="10">
        <v>13</v>
      </c>
      <c r="N31" s="10">
        <v>0</v>
      </c>
      <c r="O31" s="10">
        <v>0</v>
      </c>
      <c r="P31" s="10">
        <v>0</v>
      </c>
      <c r="Q31" s="10">
        <v>13</v>
      </c>
      <c r="R31" s="10">
        <v>1.45</v>
      </c>
    </row>
    <row r="32" spans="1:18" x14ac:dyDescent="0.25">
      <c r="A32" t="s">
        <v>117</v>
      </c>
      <c r="B32" t="s">
        <v>118</v>
      </c>
      <c r="C32" t="s">
        <v>121</v>
      </c>
      <c r="D32" t="s">
        <v>120</v>
      </c>
      <c r="E32" t="s">
        <v>63</v>
      </c>
      <c r="F32" t="s">
        <v>49</v>
      </c>
      <c r="G32" t="s">
        <v>50</v>
      </c>
      <c r="H32">
        <v>136448</v>
      </c>
      <c r="I32" t="s">
        <v>51</v>
      </c>
      <c r="K32">
        <v>82004</v>
      </c>
      <c r="L32">
        <v>1</v>
      </c>
      <c r="M32" s="10">
        <v>13</v>
      </c>
      <c r="N32" s="10">
        <v>0</v>
      </c>
      <c r="O32" s="10">
        <v>0</v>
      </c>
      <c r="P32" s="10">
        <v>0</v>
      </c>
      <c r="Q32" s="10">
        <v>13</v>
      </c>
      <c r="R32" s="10">
        <v>1.45</v>
      </c>
    </row>
    <row r="33" spans="1:18" x14ac:dyDescent="0.25">
      <c r="A33" t="s">
        <v>122</v>
      </c>
      <c r="B33" t="s">
        <v>123</v>
      </c>
      <c r="C33" t="s">
        <v>124</v>
      </c>
      <c r="D33" t="s">
        <v>125</v>
      </c>
      <c r="E33" t="s">
        <v>75</v>
      </c>
      <c r="F33" t="s">
        <v>49</v>
      </c>
      <c r="G33" t="s">
        <v>50</v>
      </c>
      <c r="H33">
        <v>135215</v>
      </c>
      <c r="I33" t="s">
        <v>51</v>
      </c>
      <c r="K33">
        <v>81280</v>
      </c>
      <c r="L33">
        <v>1</v>
      </c>
      <c r="M33" s="10">
        <v>12</v>
      </c>
      <c r="N33" s="10">
        <v>0</v>
      </c>
      <c r="O33" s="10">
        <v>0</v>
      </c>
      <c r="P33" s="10">
        <v>0</v>
      </c>
      <c r="Q33" s="10">
        <v>12</v>
      </c>
      <c r="R33" s="10">
        <v>1</v>
      </c>
    </row>
    <row r="34" spans="1:18" x14ac:dyDescent="0.25">
      <c r="A34" t="s">
        <v>126</v>
      </c>
      <c r="B34" t="s">
        <v>127</v>
      </c>
      <c r="C34" t="s">
        <v>128</v>
      </c>
      <c r="D34" t="s">
        <v>129</v>
      </c>
      <c r="E34" t="s">
        <v>63</v>
      </c>
      <c r="F34" t="s">
        <v>49</v>
      </c>
      <c r="G34" t="s">
        <v>50</v>
      </c>
      <c r="H34">
        <v>132334</v>
      </c>
      <c r="I34" t="s">
        <v>51</v>
      </c>
      <c r="K34">
        <v>79481</v>
      </c>
      <c r="L34">
        <v>1</v>
      </c>
      <c r="M34" s="10">
        <v>13</v>
      </c>
      <c r="N34" s="10">
        <v>0</v>
      </c>
      <c r="O34" s="10">
        <v>0</v>
      </c>
      <c r="P34" s="10">
        <v>0</v>
      </c>
      <c r="Q34" s="10">
        <v>13</v>
      </c>
      <c r="R34" s="10">
        <v>1.45</v>
      </c>
    </row>
    <row r="35" spans="1:18" x14ac:dyDescent="0.25">
      <c r="A35" t="s">
        <v>130</v>
      </c>
      <c r="B35" t="s">
        <v>131</v>
      </c>
      <c r="C35" t="s">
        <v>132</v>
      </c>
      <c r="D35" t="s">
        <v>133</v>
      </c>
      <c r="E35" t="s">
        <v>63</v>
      </c>
      <c r="F35" t="s">
        <v>49</v>
      </c>
      <c r="G35" t="s">
        <v>50</v>
      </c>
      <c r="H35">
        <v>130244</v>
      </c>
      <c r="I35" t="s">
        <v>51</v>
      </c>
      <c r="K35">
        <v>78148</v>
      </c>
      <c r="L35">
        <v>1</v>
      </c>
      <c r="M35" s="10">
        <v>12</v>
      </c>
      <c r="N35" s="10">
        <v>0</v>
      </c>
      <c r="O35" s="10">
        <v>0</v>
      </c>
      <c r="P35" s="10">
        <v>0</v>
      </c>
      <c r="Q35" s="10">
        <v>12</v>
      </c>
      <c r="R35" s="10">
        <v>1</v>
      </c>
    </row>
    <row r="36" spans="1:18" x14ac:dyDescent="0.25">
      <c r="A36" t="s">
        <v>134</v>
      </c>
      <c r="B36" t="s">
        <v>135</v>
      </c>
      <c r="C36" t="s">
        <v>136</v>
      </c>
      <c r="D36" t="s">
        <v>137</v>
      </c>
      <c r="E36" t="s">
        <v>56</v>
      </c>
      <c r="F36" t="s">
        <v>49</v>
      </c>
      <c r="G36" t="s">
        <v>50</v>
      </c>
      <c r="H36">
        <v>128549</v>
      </c>
      <c r="I36" t="s">
        <v>51</v>
      </c>
      <c r="K36">
        <v>77112</v>
      </c>
      <c r="L36">
        <v>1</v>
      </c>
      <c r="M36" s="10">
        <v>12</v>
      </c>
      <c r="N36" s="10">
        <v>0</v>
      </c>
      <c r="O36" s="10">
        <v>0</v>
      </c>
      <c r="P36" s="10">
        <v>0</v>
      </c>
      <c r="Q36" s="10">
        <v>12</v>
      </c>
      <c r="R36" s="10">
        <v>1</v>
      </c>
    </row>
    <row r="37" spans="1:18" x14ac:dyDescent="0.25">
      <c r="A37" t="s">
        <v>138</v>
      </c>
      <c r="B37" t="s">
        <v>139</v>
      </c>
      <c r="C37" t="s">
        <v>140</v>
      </c>
      <c r="D37" t="s">
        <v>141</v>
      </c>
      <c r="E37" t="s">
        <v>48</v>
      </c>
      <c r="F37" t="s">
        <v>49</v>
      </c>
      <c r="G37" t="s">
        <v>50</v>
      </c>
      <c r="H37">
        <v>128254</v>
      </c>
      <c r="I37" t="s">
        <v>51</v>
      </c>
      <c r="K37">
        <v>76917</v>
      </c>
      <c r="L37">
        <v>1</v>
      </c>
      <c r="M37" s="10">
        <v>13</v>
      </c>
      <c r="N37" s="10">
        <v>0</v>
      </c>
      <c r="O37" s="10">
        <v>0</v>
      </c>
      <c r="P37" s="10">
        <v>0</v>
      </c>
      <c r="Q37" s="10">
        <v>13</v>
      </c>
      <c r="R37" s="10">
        <v>1.45</v>
      </c>
    </row>
    <row r="38" spans="1:18" x14ac:dyDescent="0.25">
      <c r="A38" t="s">
        <v>138</v>
      </c>
      <c r="B38" t="s">
        <v>139</v>
      </c>
      <c r="C38" t="s">
        <v>140</v>
      </c>
      <c r="D38" t="s">
        <v>141</v>
      </c>
      <c r="E38" t="s">
        <v>75</v>
      </c>
      <c r="F38" t="s">
        <v>49</v>
      </c>
      <c r="G38" t="s">
        <v>50</v>
      </c>
      <c r="H38">
        <v>128255</v>
      </c>
      <c r="I38" t="s">
        <v>51</v>
      </c>
      <c r="K38">
        <v>76917</v>
      </c>
      <c r="L38">
        <v>1</v>
      </c>
      <c r="M38" s="10">
        <v>13</v>
      </c>
      <c r="N38" s="10">
        <v>0</v>
      </c>
      <c r="O38" s="10">
        <v>0</v>
      </c>
      <c r="P38" s="10">
        <v>0</v>
      </c>
      <c r="Q38" s="10">
        <v>13</v>
      </c>
      <c r="R38" s="10">
        <v>1.45</v>
      </c>
    </row>
    <row r="39" spans="1:18" x14ac:dyDescent="0.25">
      <c r="K39" t="s">
        <v>142</v>
      </c>
      <c r="L39">
        <f>SUBTOTAL(109,TransactionData[Spaces])</f>
        <v>37</v>
      </c>
      <c r="M39" s="10">
        <f>SUBTOTAL(109,TransactionData[Ticket Price])</f>
        <v>474</v>
      </c>
      <c r="N39" s="10">
        <f>SUBTOTAL(109,TransactionData[Medical Cover])</f>
        <v>0</v>
      </c>
      <c r="O39" s="10">
        <f>SUBTOTAL(109,TransactionData[Discount])</f>
        <v>0</v>
      </c>
      <c r="P39" s="10">
        <f>SUBTOTAL(109,TransactionData[Refund])</f>
        <v>0</v>
      </c>
      <c r="Q39" s="10">
        <f>SUBTOTAL(109,TransactionData[Total])</f>
        <v>474</v>
      </c>
      <c r="R39" s="10">
        <f>SUBTOTAL(109,TransactionData[Booking Fee])</f>
        <v>50.500000000000021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23" sqref="A23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143</v>
      </c>
      <c r="C1" s="14"/>
    </row>
    <row r="2" spans="1:3" x14ac:dyDescent="0.25">
      <c r="B2" s="14" t="s">
        <v>144</v>
      </c>
      <c r="C2" s="14"/>
    </row>
    <row r="3" spans="1:3" x14ac:dyDescent="0.25">
      <c r="B3" s="14" t="s">
        <v>145</v>
      </c>
      <c r="C3" s="14"/>
    </row>
    <row r="5" spans="1:3" ht="26.25" x14ac:dyDescent="0.4">
      <c r="B5" s="15" t="s">
        <v>147</v>
      </c>
      <c r="C5" s="14"/>
    </row>
    <row r="6" spans="1:3" x14ac:dyDescent="0.25">
      <c r="A6" s="1" t="s">
        <v>146</v>
      </c>
      <c r="B6" t="s">
        <v>148</v>
      </c>
      <c r="C6" t="s">
        <v>149</v>
      </c>
    </row>
    <row r="7" spans="1:3" x14ac:dyDescent="0.25">
      <c r="A7" t="s">
        <v>21</v>
      </c>
      <c r="B7" t="s">
        <v>150</v>
      </c>
      <c r="C7" t="s">
        <v>151</v>
      </c>
    </row>
    <row r="9" spans="1:3" x14ac:dyDescent="0.25">
      <c r="A9" s="1" t="s">
        <v>152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153</v>
      </c>
      <c r="B12" s="2"/>
      <c r="C12" s="3" t="s">
        <v>154</v>
      </c>
    </row>
    <row r="13" spans="1:3" x14ac:dyDescent="0.25">
      <c r="C13" s="8"/>
    </row>
    <row r="14" spans="1:3" x14ac:dyDescent="0.25">
      <c r="C14" s="8"/>
    </row>
    <row r="15" spans="1:3" x14ac:dyDescent="0.25">
      <c r="A15" t="s">
        <v>155</v>
      </c>
      <c r="C15" s="8"/>
    </row>
    <row r="16" spans="1:3" x14ac:dyDescent="0.25">
      <c r="A16" t="s">
        <v>156</v>
      </c>
      <c r="C16" s="8"/>
    </row>
    <row r="17" spans="1:3" x14ac:dyDescent="0.25">
      <c r="C17" s="8"/>
    </row>
    <row r="18" spans="1:3" ht="20.100000000000001" customHeight="1" x14ac:dyDescent="0.25">
      <c r="B18" s="3" t="s">
        <v>157</v>
      </c>
      <c r="C18" s="9">
        <f>SUBTOTAL(109,C13:C17)</f>
        <v>0</v>
      </c>
    </row>
    <row r="21" spans="1:3" ht="30" customHeight="1" x14ac:dyDescent="0.25">
      <c r="A21" s="16" t="s">
        <v>158</v>
      </c>
      <c r="B21" s="14"/>
      <c r="C21" s="14"/>
    </row>
    <row r="23" spans="1:3" ht="30" customHeight="1" x14ac:dyDescent="0.25">
      <c r="A23" s="16" t="s">
        <v>159</v>
      </c>
      <c r="B23" s="14"/>
      <c r="C23" s="14"/>
    </row>
  </sheetData>
  <mergeCells count="7">
    <mergeCell ref="A21:C21"/>
    <mergeCell ref="A23:C23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tabSelected="1" topLeftCell="A9" workbookViewId="0">
      <selection activeCell="A25" sqref="A25:C25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143</v>
      </c>
      <c r="C1" s="14"/>
    </row>
    <row r="2" spans="1:3" x14ac:dyDescent="0.25">
      <c r="B2" s="14" t="s">
        <v>144</v>
      </c>
      <c r="C2" s="14"/>
    </row>
    <row r="3" spans="1:3" x14ac:dyDescent="0.25">
      <c r="B3" s="14" t="s">
        <v>145</v>
      </c>
      <c r="C3" s="14"/>
    </row>
    <row r="5" spans="1:3" ht="26.25" x14ac:dyDescent="0.4">
      <c r="B5" s="15" t="s">
        <v>160</v>
      </c>
      <c r="C5" s="14"/>
    </row>
    <row r="6" spans="1:3" x14ac:dyDescent="0.25">
      <c r="A6" s="1" t="s">
        <v>146</v>
      </c>
      <c r="B6" t="s">
        <v>161</v>
      </c>
      <c r="C6" t="s">
        <v>162</v>
      </c>
    </row>
    <row r="7" spans="1:3" x14ac:dyDescent="0.25">
      <c r="A7" t="s">
        <v>22</v>
      </c>
      <c r="B7" t="s">
        <v>150</v>
      </c>
      <c r="C7" t="s">
        <v>151</v>
      </c>
    </row>
    <row r="9" spans="1:3" x14ac:dyDescent="0.25">
      <c r="A9" s="1" t="s">
        <v>152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153</v>
      </c>
      <c r="B12" s="2"/>
      <c r="C12" s="3" t="s">
        <v>154</v>
      </c>
    </row>
    <row r="13" spans="1:3" x14ac:dyDescent="0.25">
      <c r="C13" s="5"/>
    </row>
    <row r="14" spans="1:3" x14ac:dyDescent="0.25">
      <c r="A14" t="s">
        <v>163</v>
      </c>
      <c r="C14" s="5">
        <f>TransactionData[[#Totals],[Total]]</f>
        <v>474</v>
      </c>
    </row>
    <row r="15" spans="1:3" x14ac:dyDescent="0.25">
      <c r="A15" t="s">
        <v>164</v>
      </c>
      <c r="C15" s="5"/>
    </row>
    <row r="16" spans="1:3" x14ac:dyDescent="0.25">
      <c r="C16" s="5"/>
    </row>
    <row r="17" spans="1:3" x14ac:dyDescent="0.25">
      <c r="C17" s="5"/>
    </row>
    <row r="18" spans="1:3" x14ac:dyDescent="0.25">
      <c r="C18" s="5"/>
    </row>
    <row r="19" spans="1:3" ht="20.100000000000001" customHeight="1" x14ac:dyDescent="0.25">
      <c r="B19" s="4" t="s">
        <v>165</v>
      </c>
      <c r="C19" s="6">
        <f>SUBTOTAL(109,C13:C16)-C17</f>
        <v>474</v>
      </c>
    </row>
    <row r="20" spans="1:3" ht="20.100000000000001" customHeight="1" x14ac:dyDescent="0.25">
      <c r="B20" s="3" t="s">
        <v>166</v>
      </c>
      <c r="C20" s="7">
        <f>Invoice!C18</f>
        <v>0</v>
      </c>
    </row>
    <row r="21" spans="1:3" ht="20.100000000000001" customHeight="1" x14ac:dyDescent="0.25">
      <c r="B21" s="3" t="s">
        <v>157</v>
      </c>
      <c r="C21" s="7">
        <f>C19-C20</f>
        <v>474</v>
      </c>
    </row>
    <row r="23" spans="1:3" x14ac:dyDescent="0.25">
      <c r="A23" s="17" t="s">
        <v>167</v>
      </c>
      <c r="B23" s="14"/>
      <c r="C23" s="14"/>
    </row>
    <row r="25" spans="1:3" ht="50.1" customHeight="1" x14ac:dyDescent="0.25">
      <c r="A25" s="16" t="s">
        <v>159</v>
      </c>
      <c r="B25" s="14"/>
      <c r="C25" s="14"/>
    </row>
  </sheetData>
  <mergeCells count="7">
    <mergeCell ref="A23:C23"/>
    <mergeCell ref="A25:C25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Info</vt:lpstr>
      <vt:lpstr>Transactions</vt:lpstr>
      <vt:lpstr>Invoice</vt:lpstr>
      <vt:lpstr>Statement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 Corkhill</cp:lastModifiedBy>
  <dcterms:created xsi:type="dcterms:W3CDTF">2024-10-28T10:22:42Z</dcterms:created>
  <dcterms:modified xsi:type="dcterms:W3CDTF">2024-10-28T10:24:03Z</dcterms:modified>
  <cp:category/>
</cp:coreProperties>
</file>